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Gas eller fjernvarme" sheetId="1" r:id="rId1"/>
  </sheets>
  <calcPr calcId="145621"/>
</workbook>
</file>

<file path=xl/calcChain.xml><?xml version="1.0" encoding="utf-8"?>
<calcChain xmlns="http://schemas.openxmlformats.org/spreadsheetml/2006/main">
  <c r="C40" i="1" l="1"/>
  <c r="I40" i="1" s="1"/>
  <c r="C45" i="1" s="1"/>
  <c r="I45" i="1" s="1"/>
  <c r="I44" i="1"/>
  <c r="I34" i="1"/>
  <c r="I38" i="1" s="1"/>
  <c r="I21" i="1"/>
  <c r="C17" i="1"/>
  <c r="I17" i="1"/>
  <c r="C22" i="1"/>
  <c r="I22" i="1" s="1"/>
  <c r="I24" i="1" s="1"/>
  <c r="I9" i="1"/>
  <c r="I13" i="1" s="1"/>
  <c r="I26" i="1" l="1"/>
  <c r="G26" i="1" s="1"/>
  <c r="I47" i="1"/>
  <c r="H49" i="1" s="1"/>
  <c r="G49" i="1" s="1"/>
</calcChain>
</file>

<file path=xl/sharedStrings.xml><?xml version="1.0" encoding="utf-8"?>
<sst xmlns="http://schemas.openxmlformats.org/spreadsheetml/2006/main" count="68" uniqueCount="32">
  <si>
    <t>Sammenlign varmeprisen ved naturgasfyring og ved fjernvarme</t>
  </si>
  <si>
    <t>Eksempel:</t>
  </si>
  <si>
    <t>Gasfyring:</t>
  </si>
  <si>
    <t>Gaskøb:</t>
  </si>
  <si>
    <t>Kr.</t>
  </si>
  <si>
    <t>Driftsudgifter:</t>
  </si>
  <si>
    <t>Årlige udgifter til gasfyring incl. moms</t>
  </si>
  <si>
    <t>Omsat varmemængde:</t>
  </si>
  <si>
    <t>Hvis du havde fjernvarme:</t>
  </si>
  <si>
    <t>Abonnementbidrag:</t>
  </si>
  <si>
    <t>kr.</t>
  </si>
  <si>
    <t>Arealbidrag:</t>
  </si>
  <si>
    <t>Husstørrelse BBR</t>
  </si>
  <si>
    <t>Forbrugsbidrag:</t>
  </si>
  <si>
    <t>Årlige udgifter til fjernvarme incl. moms</t>
  </si>
  <si>
    <t>Årlig besparelse ved fjernvarme</t>
  </si>
  <si>
    <t>Beregn din egen varmeudgift:</t>
  </si>
  <si>
    <t>Abonnement</t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</si>
  <si>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gas á</t>
    </r>
  </si>
  <si>
    <r>
      <t>Kr./m</t>
    </r>
    <r>
      <rPr>
        <vertAlign val="superscript"/>
        <sz val="10"/>
        <color indexed="8"/>
        <rFont val="Calibri"/>
        <family val="2"/>
      </rPr>
      <t>3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</si>
  <si>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gas á</t>
    </r>
  </si>
  <si>
    <r>
      <t>kWh/m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svarer til</t>
    </r>
  </si>
  <si>
    <t>MWh</t>
  </si>
  <si>
    <t>MWh á</t>
  </si>
  <si>
    <r>
      <t>kr./m</t>
    </r>
    <r>
      <rPr>
        <vertAlign val="superscript"/>
        <sz val="10"/>
        <color indexed="8"/>
        <rFont val="Calibri"/>
        <family val="2"/>
      </rPr>
      <t>2</t>
    </r>
  </si>
  <si>
    <t>kr./MWh</t>
  </si>
  <si>
    <r>
      <t>Kr./m</t>
    </r>
    <r>
      <rPr>
        <vertAlign val="superscript"/>
        <sz val="10"/>
        <color indexed="8"/>
        <rFont val="Calibri"/>
        <family val="2"/>
      </rPr>
      <t>3</t>
    </r>
  </si>
  <si>
    <r>
      <t>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á</t>
    </r>
  </si>
  <si>
    <t>(el til blæser, service)</t>
  </si>
  <si>
    <r>
      <t>m</t>
    </r>
    <r>
      <rPr>
        <vertAlign val="superscript"/>
        <sz val="10"/>
        <color indexed="8"/>
        <rFont val="Calibri"/>
        <family val="2"/>
      </rPr>
      <t xml:space="preserve">2 </t>
    </r>
    <r>
      <rPr>
        <sz val="10"/>
        <color indexed="8"/>
        <rFont val="Calibri"/>
        <family val="2"/>
      </rPr>
      <t>á</t>
    </r>
  </si>
  <si>
    <r>
      <t>kWh/m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svarer til</t>
    </r>
  </si>
  <si>
    <r>
      <t>Eksempel beregnet for et hus på 140 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 med et forbrug på 2.100 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 gas pr. år og en gaspris på 7,95 kr./m</t>
    </r>
    <r>
      <rPr>
        <b/>
        <vertAlign val="superscript"/>
        <sz val="10"/>
        <color indexed="8"/>
        <rFont val="Calibri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</si>
</sst>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00"/>
    <numFmt numFmtId="165" formatCode="#,##0.0"/>
    <numFmt numFmtId="166" formatCode="_ * #,##0_ ;_ * \-#,##0_ ;_ * &quot;-&quot;??_ ;_ @_ "/>
    <numFmt numFmtId="167" formatCode="0.000"/>
    <numFmt numFmtId="168" formatCode="_ * #,##0.000_ ;_ * \-#,##0.000_ ;_ * &quot;-&quot;??_ ;_ @_ "/>
    <numFmt numFmtId="169" formatCode="_ * #,##0_ ;_ * \-#,##0_ ;_ * &quot;-&quot;???_ ;_ @_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/>
    <xf numFmtId="0" fontId="6" fillId="0" borderId="1" xfId="0" applyNumberFormat="1" applyFont="1" applyBorder="1" applyProtection="1"/>
    <xf numFmtId="0" fontId="6" fillId="0" borderId="2" xfId="0" applyNumberFormat="1" applyFont="1" applyBorder="1" applyProtection="1"/>
    <xf numFmtId="0" fontId="7" fillId="0" borderId="0" xfId="0" applyFont="1"/>
    <xf numFmtId="4" fontId="6" fillId="0" borderId="3" xfId="0" applyNumberFormat="1" applyFont="1" applyBorder="1"/>
    <xf numFmtId="4" fontId="7" fillId="0" borderId="4" xfId="0" applyNumberFormat="1" applyFont="1" applyBorder="1"/>
    <xf numFmtId="4" fontId="6" fillId="0" borderId="4" xfId="0" applyNumberFormat="1" applyFont="1" applyBorder="1"/>
    <xf numFmtId="4" fontId="6" fillId="0" borderId="5" xfId="0" applyNumberFormat="1" applyFont="1" applyBorder="1"/>
    <xf numFmtId="4" fontId="6" fillId="0" borderId="6" xfId="0" applyNumberFormat="1" applyFont="1" applyBorder="1"/>
    <xf numFmtId="4" fontId="8" fillId="0" borderId="0" xfId="0" applyNumberFormat="1" applyFont="1" applyBorder="1"/>
    <xf numFmtId="4" fontId="7" fillId="0" borderId="0" xfId="0" applyNumberFormat="1" applyFont="1"/>
    <xf numFmtId="4" fontId="7" fillId="0" borderId="0" xfId="0" applyNumberFormat="1" applyFont="1" applyBorder="1"/>
    <xf numFmtId="4" fontId="6" fillId="0" borderId="0" xfId="0" applyNumberFormat="1" applyFont="1" applyBorder="1"/>
    <xf numFmtId="4" fontId="6" fillId="0" borderId="7" xfId="0" applyNumberFormat="1" applyFont="1" applyBorder="1"/>
    <xf numFmtId="4" fontId="9" fillId="0" borderId="0" xfId="0" applyNumberFormat="1" applyFont="1" applyBorder="1"/>
    <xf numFmtId="3" fontId="10" fillId="0" borderId="0" xfId="1" applyNumberFormat="1" applyFont="1" applyBorder="1"/>
    <xf numFmtId="164" fontId="6" fillId="0" borderId="0" xfId="0" applyNumberFormat="1" applyFont="1" applyBorder="1"/>
    <xf numFmtId="3" fontId="6" fillId="0" borderId="0" xfId="0" applyNumberFormat="1" applyFont="1" applyBorder="1"/>
    <xf numFmtId="3" fontId="6" fillId="0" borderId="0" xfId="1" applyNumberFormat="1" applyFont="1" applyBorder="1"/>
    <xf numFmtId="4" fontId="7" fillId="0" borderId="1" xfId="0" applyNumberFormat="1" applyFont="1" applyBorder="1"/>
    <xf numFmtId="3" fontId="6" fillId="0" borderId="8" xfId="0" applyNumberFormat="1" applyFont="1" applyBorder="1"/>
    <xf numFmtId="4" fontId="6" fillId="0" borderId="8" xfId="0" applyNumberFormat="1" applyFont="1" applyBorder="1"/>
    <xf numFmtId="3" fontId="10" fillId="0" borderId="8" xfId="0" applyNumberFormat="1" applyFont="1" applyBorder="1"/>
    <xf numFmtId="4" fontId="6" fillId="0" borderId="2" xfId="0" applyNumberFormat="1" applyFont="1" applyBorder="1"/>
    <xf numFmtId="4" fontId="6" fillId="0" borderId="0" xfId="0" applyNumberFormat="1" applyFont="1"/>
    <xf numFmtId="4" fontId="6" fillId="0" borderId="9" xfId="0" applyNumberFormat="1" applyFont="1" applyBorder="1"/>
    <xf numFmtId="165" fontId="10" fillId="0" borderId="0" xfId="0" applyNumberFormat="1" applyFont="1" applyBorder="1"/>
    <xf numFmtId="3" fontId="10" fillId="0" borderId="0" xfId="0" applyNumberFormat="1" applyFont="1" applyBorder="1"/>
    <xf numFmtId="3" fontId="9" fillId="0" borderId="8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3" xfId="0" applyFont="1" applyBorder="1"/>
    <xf numFmtId="0" fontId="7" fillId="0" borderId="4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8" fillId="0" borderId="0" xfId="0" applyFont="1" applyBorder="1"/>
    <xf numFmtId="0" fontId="7" fillId="0" borderId="0" xfId="0" applyFont="1" applyBorder="1"/>
    <xf numFmtId="0" fontId="6" fillId="0" borderId="0" xfId="0" applyFont="1" applyBorder="1"/>
    <xf numFmtId="0" fontId="6" fillId="0" borderId="7" xfId="0" applyFont="1" applyBorder="1"/>
    <xf numFmtId="0" fontId="9" fillId="0" borderId="0" xfId="0" applyFont="1" applyBorder="1"/>
    <xf numFmtId="3" fontId="7" fillId="0" borderId="0" xfId="0" applyNumberFormat="1" applyFont="1" applyBorder="1"/>
    <xf numFmtId="166" fontId="9" fillId="0" borderId="9" xfId="1" applyNumberFormat="1" applyFont="1" applyBorder="1" applyProtection="1">
      <protection locked="0" hidden="1"/>
    </xf>
    <xf numFmtId="0" fontId="6" fillId="0" borderId="0" xfId="0" applyFont="1" applyBorder="1" applyProtection="1"/>
    <xf numFmtId="166" fontId="10" fillId="0" borderId="0" xfId="1" applyNumberFormat="1" applyFont="1" applyBorder="1"/>
    <xf numFmtId="166" fontId="6" fillId="0" borderId="0" xfId="1" applyNumberFormat="1" applyFont="1" applyBorder="1"/>
    <xf numFmtId="166" fontId="10" fillId="0" borderId="0" xfId="0" applyNumberFormat="1" applyFont="1" applyBorder="1"/>
    <xf numFmtId="166" fontId="10" fillId="0" borderId="0" xfId="1" applyNumberFormat="1" applyFont="1" applyBorder="1" applyProtection="1"/>
    <xf numFmtId="168" fontId="10" fillId="0" borderId="0" xfId="1" applyNumberFormat="1" applyFont="1" applyBorder="1"/>
    <xf numFmtId="0" fontId="7" fillId="0" borderId="0" xfId="0" applyFont="1" applyBorder="1" applyProtection="1"/>
    <xf numFmtId="2" fontId="6" fillId="0" borderId="0" xfId="0" applyNumberFormat="1" applyFont="1" applyBorder="1"/>
    <xf numFmtId="168" fontId="10" fillId="0" borderId="0" xfId="0" applyNumberFormat="1" applyFont="1" applyBorder="1"/>
    <xf numFmtId="169" fontId="10" fillId="0" borderId="0" xfId="0" applyNumberFormat="1" applyFont="1" applyBorder="1"/>
    <xf numFmtId="0" fontId="7" fillId="0" borderId="1" xfId="0" applyFont="1" applyBorder="1"/>
    <xf numFmtId="0" fontId="6" fillId="0" borderId="8" xfId="0" applyFont="1" applyBorder="1"/>
    <xf numFmtId="166" fontId="10" fillId="0" borderId="8" xfId="0" applyNumberFormat="1" applyFont="1" applyBorder="1"/>
    <xf numFmtId="0" fontId="6" fillId="0" borderId="2" xfId="0" applyFont="1" applyBorder="1"/>
    <xf numFmtId="0" fontId="11" fillId="0" borderId="1" xfId="0" applyFont="1" applyBorder="1"/>
    <xf numFmtId="0" fontId="11" fillId="0" borderId="2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11" xfId="0" applyFont="1" applyBorder="1"/>
    <xf numFmtId="165" fontId="10" fillId="0" borderId="0" xfId="1" applyNumberFormat="1" applyFont="1" applyBorder="1"/>
    <xf numFmtId="3" fontId="10" fillId="0" borderId="9" xfId="0" applyNumberFormat="1" applyFont="1" applyBorder="1"/>
    <xf numFmtId="0" fontId="9" fillId="0" borderId="9" xfId="0" applyFont="1" applyBorder="1" applyProtection="1">
      <protection locked="0" hidden="1"/>
    </xf>
    <xf numFmtId="9" fontId="9" fillId="0" borderId="8" xfId="2" applyFont="1" applyBorder="1"/>
    <xf numFmtId="9" fontId="8" fillId="0" borderId="8" xfId="2" applyFont="1" applyBorder="1"/>
    <xf numFmtId="164" fontId="6" fillId="2" borderId="0" xfId="0" applyNumberFormat="1" applyFont="1" applyFill="1" applyBorder="1"/>
    <xf numFmtId="167" fontId="9" fillId="2" borderId="9" xfId="0" applyNumberFormat="1" applyFont="1" applyFill="1" applyBorder="1" applyProtection="1">
      <protection locked="0" hidden="1"/>
    </xf>
    <xf numFmtId="166" fontId="8" fillId="0" borderId="8" xfId="0" applyNumberFormat="1" applyFont="1" applyBorder="1" applyAlignment="1"/>
    <xf numFmtId="0" fontId="7" fillId="0" borderId="8" xfId="0" applyNumberFormat="1" applyFont="1" applyBorder="1" applyAlignment="1" applyProtection="1">
      <alignment horizontal="center" wrapText="1"/>
    </xf>
    <xf numFmtId="0" fontId="8" fillId="0" borderId="0" xfId="0" applyFont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657226</xdr:colOff>
      <xdr:row>30</xdr:row>
      <xdr:rowOff>57150</xdr:rowOff>
    </xdr:from>
    <xdr:to>
      <xdr:col>4</xdr:col>
      <xdr:colOff>9526</xdr:colOff>
      <xdr:row>32</xdr:row>
      <xdr:rowOff>9525</xdr:rowOff>
    </xdr:to>
    <xdr:sp macro="" textlink="">
      <xdr:nvSpPr>
        <xdr:cNvPr id="2" name="Afrundet rektangulær billedforklaring 1"/>
        <xdr:cNvSpPr/>
      </xdr:nvSpPr>
      <xdr:spPr>
        <a:xfrm>
          <a:off x="895351" y="5819775"/>
          <a:ext cx="1933575" cy="276225"/>
        </a:xfrm>
        <a:prstGeom prst="wedgeRoundRectCallout">
          <a:avLst>
            <a:gd name="adj1" fmla="val -1191"/>
            <a:gd name="adj2" fmla="val 10035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dit årlige gas forbrug i m3</a:t>
          </a:r>
        </a:p>
        <a:p>
          <a:pPr algn="ctr"/>
          <a:r>
            <a:rPr lang="da-DK" sz="900"/>
            <a:t>  </a:t>
          </a:r>
        </a:p>
      </xdr:txBody>
    </xdr:sp>
    <xdr:clientData/>
  </xdr:twoCellAnchor>
  <xdr:twoCellAnchor>
    <xdr:from>
      <xdr:col>5</xdr:col>
      <xdr:colOff>304800</xdr:colOff>
      <xdr:row>40</xdr:row>
      <xdr:rowOff>104775</xdr:rowOff>
    </xdr:from>
    <xdr:to>
      <xdr:col>9</xdr:col>
      <xdr:colOff>180975</xdr:colOff>
      <xdr:row>42</xdr:row>
      <xdr:rowOff>66676</xdr:rowOff>
    </xdr:to>
    <xdr:sp macro="" textlink="">
      <xdr:nvSpPr>
        <xdr:cNvPr id="3" name="Afrundet rektangulær billedforklaring 2"/>
        <xdr:cNvSpPr/>
      </xdr:nvSpPr>
      <xdr:spPr>
        <a:xfrm>
          <a:off x="3686175" y="7515225"/>
          <a:ext cx="2390775" cy="390526"/>
        </a:xfrm>
        <a:prstGeom prst="wedgeRoundRectCallout">
          <a:avLst>
            <a:gd name="adj1" fmla="val -60932"/>
            <a:gd name="adj2" fmla="val 836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 husets areal ifølge  BBR</a:t>
          </a: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104775</xdr:colOff>
      <xdr:row>28</xdr:row>
      <xdr:rowOff>95250</xdr:rowOff>
    </xdr:from>
    <xdr:to>
      <xdr:col>9</xdr:col>
      <xdr:colOff>66675</xdr:colOff>
      <xdr:row>31</xdr:row>
      <xdr:rowOff>145923</xdr:rowOff>
    </xdr:to>
    <xdr:sp macro="" textlink="">
      <xdr:nvSpPr>
        <xdr:cNvPr id="4" name="Afrundet rektangulær billedforklaring 3"/>
        <xdr:cNvSpPr/>
      </xdr:nvSpPr>
      <xdr:spPr>
        <a:xfrm>
          <a:off x="4905375" y="5362575"/>
          <a:ext cx="1057275" cy="669798"/>
        </a:xfrm>
        <a:prstGeom prst="wedgeRoundRectCallout">
          <a:avLst>
            <a:gd name="adj1" fmla="val -192322"/>
            <a:gd name="adj2" fmla="val 8515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 din gaspris pr. m3</a:t>
          </a:r>
        </a:p>
        <a:p>
          <a:pPr algn="ctr"/>
          <a:r>
            <a:rPr lang="da-DK" sz="1100"/>
            <a:t> </a:t>
          </a:r>
        </a:p>
      </xdr:txBody>
    </xdr:sp>
    <xdr:clientData/>
  </xdr:twoCellAnchor>
  <xdr:twoCellAnchor>
    <xdr:from>
      <xdr:col>3</xdr:col>
      <xdr:colOff>638175</xdr:colOff>
      <xdr:row>13</xdr:row>
      <xdr:rowOff>57150</xdr:rowOff>
    </xdr:from>
    <xdr:to>
      <xdr:col>9</xdr:col>
      <xdr:colOff>247650</xdr:colOff>
      <xdr:row>15</xdr:row>
      <xdr:rowOff>57150</xdr:rowOff>
    </xdr:to>
    <xdr:sp macro="" textlink="">
      <xdr:nvSpPr>
        <xdr:cNvPr id="5" name="Afrundet rektangulær billedforklaring 4"/>
        <xdr:cNvSpPr/>
      </xdr:nvSpPr>
      <xdr:spPr>
        <a:xfrm>
          <a:off x="2762250" y="2762250"/>
          <a:ext cx="2762250" cy="295275"/>
        </a:xfrm>
        <a:prstGeom prst="wedgeRoundRectCallout">
          <a:avLst>
            <a:gd name="adj1" fmla="val -34916"/>
            <a:gd name="adj2" fmla="val 8160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1000"/>
            <a:t>Omsætnings tal gældene for ældre gasfyr.</a:t>
          </a:r>
        </a:p>
        <a:p>
          <a:pPr algn="ctr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workbookViewId="0">
      <selection activeCell="E34" sqref="E34"/>
    </sheetView>
  </sheetViews>
  <sheetFormatPr defaultRowHeight="15" x14ac:dyDescent="0.25"/>
  <cols>
    <col min="1" max="1" width="2.5703125" customWidth="1"/>
    <col min="2" max="2" width="18.28515625" customWidth="1"/>
    <col min="3" max="3" width="13.42578125" customWidth="1"/>
    <col min="4" max="4" width="8.42578125" bestFit="1" customWidth="1"/>
    <col min="5" max="5" width="7" bestFit="1" customWidth="1"/>
    <col min="6" max="6" width="15.85546875" bestFit="1" customWidth="1"/>
    <col min="7" max="7" width="6.140625" bestFit="1" customWidth="1"/>
    <col min="9" max="9" width="7.28515625" bestFit="1" customWidth="1"/>
    <col min="11" max="11" width="1.85546875" customWidth="1"/>
  </cols>
  <sheetData>
    <row r="1" spans="1:11" ht="18.75" x14ac:dyDescent="0.3">
      <c r="A1" s="1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5">
      <c r="A3" s="2"/>
      <c r="B3" s="71" t="s">
        <v>31</v>
      </c>
      <c r="C3" s="71"/>
      <c r="D3" s="71"/>
      <c r="E3" s="71"/>
      <c r="F3" s="71"/>
      <c r="G3" s="71"/>
      <c r="H3" s="71"/>
      <c r="I3" s="71"/>
      <c r="J3" s="71"/>
      <c r="K3" s="3"/>
    </row>
    <row r="4" spans="1:1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6.75" customHeight="1" x14ac:dyDescent="0.25">
      <c r="A5" s="1"/>
      <c r="B5" s="4"/>
      <c r="C5" s="4"/>
      <c r="D5" s="4"/>
      <c r="E5" s="4"/>
      <c r="F5" s="1"/>
      <c r="G5" s="1"/>
      <c r="H5" s="1"/>
      <c r="I5" s="1"/>
      <c r="J5" s="1"/>
      <c r="K5" s="1"/>
    </row>
    <row r="6" spans="1:11" x14ac:dyDescent="0.25">
      <c r="A6" s="5"/>
      <c r="B6" s="6"/>
      <c r="C6" s="6"/>
      <c r="D6" s="6"/>
      <c r="E6" s="6"/>
      <c r="F6" s="7"/>
      <c r="G6" s="7"/>
      <c r="H6" s="7"/>
      <c r="I6" s="7"/>
      <c r="J6" s="7"/>
      <c r="K6" s="8"/>
    </row>
    <row r="7" spans="1:11" ht="18.75" x14ac:dyDescent="0.3">
      <c r="A7" s="9"/>
      <c r="B7" s="10" t="s">
        <v>1</v>
      </c>
      <c r="C7" s="11"/>
      <c r="D7" s="11"/>
      <c r="E7" s="12"/>
      <c r="F7" s="11"/>
      <c r="G7" s="13"/>
      <c r="H7" s="13"/>
      <c r="I7" s="13"/>
      <c r="J7" s="13"/>
      <c r="K7" s="14"/>
    </row>
    <row r="8" spans="1:11" x14ac:dyDescent="0.25">
      <c r="A8" s="9"/>
      <c r="B8" s="15" t="s">
        <v>2</v>
      </c>
      <c r="C8" s="12"/>
      <c r="D8" s="12"/>
      <c r="E8" s="12"/>
      <c r="F8" s="13"/>
      <c r="G8" s="13"/>
      <c r="H8" s="13"/>
      <c r="I8" s="13"/>
      <c r="J8" s="13"/>
      <c r="K8" s="14"/>
    </row>
    <row r="9" spans="1:11" ht="15.75" x14ac:dyDescent="0.25">
      <c r="A9" s="9"/>
      <c r="B9" s="13" t="s">
        <v>3</v>
      </c>
      <c r="C9" s="16">
        <v>2100</v>
      </c>
      <c r="D9" s="13" t="s">
        <v>18</v>
      </c>
      <c r="E9" s="68">
        <v>7.95</v>
      </c>
      <c r="F9" s="13" t="s">
        <v>19</v>
      </c>
      <c r="G9" s="13"/>
      <c r="H9" s="13"/>
      <c r="I9" s="16">
        <f>C9*E9</f>
        <v>16695</v>
      </c>
      <c r="J9" s="13" t="s">
        <v>4</v>
      </c>
      <c r="K9" s="14"/>
    </row>
    <row r="10" spans="1:11" x14ac:dyDescent="0.25">
      <c r="A10" s="9"/>
      <c r="B10" s="13" t="s">
        <v>17</v>
      </c>
      <c r="C10" s="16"/>
      <c r="D10" s="13"/>
      <c r="E10" s="17"/>
      <c r="F10" s="13"/>
      <c r="G10" s="13"/>
      <c r="H10" s="13"/>
      <c r="I10" s="19">
        <v>150</v>
      </c>
      <c r="J10" s="13" t="s">
        <v>4</v>
      </c>
      <c r="K10" s="14"/>
    </row>
    <row r="11" spans="1:11" x14ac:dyDescent="0.25">
      <c r="A11" s="9"/>
      <c r="B11" s="13" t="s">
        <v>5</v>
      </c>
      <c r="C11" s="18" t="s">
        <v>28</v>
      </c>
      <c r="D11" s="13"/>
      <c r="E11" s="13"/>
      <c r="F11" s="13"/>
      <c r="G11" s="13"/>
      <c r="H11" s="13"/>
      <c r="I11" s="19">
        <v>1200</v>
      </c>
      <c r="J11" s="13" t="s">
        <v>4</v>
      </c>
      <c r="K11" s="14"/>
    </row>
    <row r="12" spans="1:11" x14ac:dyDescent="0.25">
      <c r="A12" s="9"/>
      <c r="B12" s="13"/>
      <c r="C12" s="18"/>
      <c r="D12" s="13"/>
      <c r="E12" s="13"/>
      <c r="F12" s="13"/>
      <c r="G12" s="13"/>
      <c r="H12" s="13"/>
      <c r="I12" s="19"/>
      <c r="J12" s="13"/>
      <c r="K12" s="14"/>
    </row>
    <row r="13" spans="1:11" x14ac:dyDescent="0.25">
      <c r="A13" s="9"/>
      <c r="B13" s="20" t="s">
        <v>6</v>
      </c>
      <c r="C13" s="21"/>
      <c r="D13" s="22"/>
      <c r="E13" s="22"/>
      <c r="F13" s="22"/>
      <c r="G13" s="22"/>
      <c r="H13" s="22"/>
      <c r="I13" s="23">
        <f>SUM(I9:I12)</f>
        <v>18045</v>
      </c>
      <c r="J13" s="24" t="s">
        <v>4</v>
      </c>
      <c r="K13" s="14"/>
    </row>
    <row r="14" spans="1:11" x14ac:dyDescent="0.25">
      <c r="A14" s="9"/>
      <c r="B14" s="13"/>
      <c r="C14" s="18"/>
      <c r="D14" s="13"/>
      <c r="E14" s="13"/>
      <c r="F14" s="13"/>
      <c r="G14" s="13"/>
      <c r="H14" s="13"/>
      <c r="I14" s="18"/>
      <c r="J14" s="13"/>
      <c r="K14" s="14"/>
    </row>
    <row r="15" spans="1:11" x14ac:dyDescent="0.25">
      <c r="A15" s="9"/>
      <c r="B15" s="25"/>
      <c r="C15" s="18"/>
      <c r="D15" s="13"/>
      <c r="E15" s="13"/>
      <c r="F15" s="13"/>
      <c r="G15" s="13"/>
      <c r="H15" s="13"/>
      <c r="I15" s="18"/>
      <c r="J15" s="13"/>
      <c r="K15" s="14"/>
    </row>
    <row r="16" spans="1:11" x14ac:dyDescent="0.25">
      <c r="A16" s="9"/>
      <c r="B16" s="13"/>
      <c r="C16" s="18"/>
      <c r="D16" s="13"/>
      <c r="E16" s="13"/>
      <c r="F16" s="13"/>
      <c r="G16" s="13"/>
      <c r="H16" s="13"/>
      <c r="I16" s="18"/>
      <c r="J16" s="13"/>
      <c r="K16" s="14"/>
    </row>
    <row r="17" spans="1:11" ht="15.75" x14ac:dyDescent="0.25">
      <c r="A17" s="9"/>
      <c r="B17" s="13" t="s">
        <v>7</v>
      </c>
      <c r="C17" s="16">
        <f>C9</f>
        <v>2100</v>
      </c>
      <c r="D17" s="13" t="s">
        <v>20</v>
      </c>
      <c r="E17" s="13">
        <v>9.3574800000000007</v>
      </c>
      <c r="F17" s="13" t="s">
        <v>21</v>
      </c>
      <c r="G17" s="13"/>
      <c r="H17" s="13"/>
      <c r="I17" s="63">
        <f>C17*E17/1000</f>
        <v>19.650708000000002</v>
      </c>
      <c r="J17" s="13" t="s">
        <v>22</v>
      </c>
      <c r="K17" s="14"/>
    </row>
    <row r="18" spans="1:11" ht="18.75" x14ac:dyDescent="0.3">
      <c r="A18" s="9"/>
      <c r="B18" s="10" t="s">
        <v>8</v>
      </c>
      <c r="C18" s="16"/>
      <c r="D18" s="13"/>
      <c r="E18" s="12"/>
      <c r="F18" s="13"/>
      <c r="G18" s="13"/>
      <c r="H18" s="13"/>
      <c r="I18" s="16"/>
      <c r="J18" s="13"/>
      <c r="K18" s="14"/>
    </row>
    <row r="19" spans="1:11" x14ac:dyDescent="0.25">
      <c r="A19" s="9"/>
      <c r="B19" s="13"/>
      <c r="C19" s="18"/>
      <c r="D19" s="13"/>
      <c r="E19" s="13"/>
      <c r="F19" s="13"/>
      <c r="G19" s="13"/>
      <c r="H19" s="13"/>
      <c r="I19" s="18"/>
      <c r="J19" s="13"/>
      <c r="K19" s="14"/>
    </row>
    <row r="20" spans="1:11" x14ac:dyDescent="0.25">
      <c r="A20" s="9"/>
      <c r="B20" s="13" t="s">
        <v>9</v>
      </c>
      <c r="C20" s="18"/>
      <c r="D20" s="13"/>
      <c r="E20" s="13"/>
      <c r="F20" s="13"/>
      <c r="G20" s="13"/>
      <c r="H20" s="13"/>
      <c r="I20" s="19">
        <v>625</v>
      </c>
      <c r="J20" s="13" t="s">
        <v>10</v>
      </c>
      <c r="K20" s="14"/>
    </row>
    <row r="21" spans="1:11" ht="15.75" x14ac:dyDescent="0.25">
      <c r="A21" s="9"/>
      <c r="B21" s="13" t="s">
        <v>11</v>
      </c>
      <c r="C21" s="18" t="s">
        <v>12</v>
      </c>
      <c r="D21" s="13"/>
      <c r="E21" s="64">
        <v>140</v>
      </c>
      <c r="F21" s="13" t="s">
        <v>29</v>
      </c>
      <c r="G21" s="13">
        <v>20</v>
      </c>
      <c r="H21" s="13" t="s">
        <v>24</v>
      </c>
      <c r="I21" s="16">
        <f>E21*G21</f>
        <v>2800</v>
      </c>
      <c r="J21" s="13" t="s">
        <v>10</v>
      </c>
      <c r="K21" s="14"/>
    </row>
    <row r="22" spans="1:11" x14ac:dyDescent="0.25">
      <c r="A22" s="9"/>
      <c r="B22" s="13" t="s">
        <v>13</v>
      </c>
      <c r="C22" s="27">
        <f>I17</f>
        <v>19.650708000000002</v>
      </c>
      <c r="D22" s="13" t="s">
        <v>23</v>
      </c>
      <c r="E22" s="13">
        <v>468.75</v>
      </c>
      <c r="F22" s="13" t="s">
        <v>25</v>
      </c>
      <c r="G22" s="13"/>
      <c r="H22" s="13"/>
      <c r="I22" s="28">
        <f>C22*E22</f>
        <v>9211.2693749999999</v>
      </c>
      <c r="J22" s="13" t="s">
        <v>10</v>
      </c>
      <c r="K22" s="14"/>
    </row>
    <row r="23" spans="1:11" x14ac:dyDescent="0.25">
      <c r="A23" s="9"/>
      <c r="B23" s="13"/>
      <c r="C23" s="13"/>
      <c r="D23" s="13"/>
      <c r="E23" s="13"/>
      <c r="F23" s="13"/>
      <c r="G23" s="13"/>
      <c r="H23" s="13"/>
      <c r="I23" s="18"/>
      <c r="J23" s="13"/>
      <c r="K23" s="14"/>
    </row>
    <row r="24" spans="1:11" x14ac:dyDescent="0.25">
      <c r="A24" s="9"/>
      <c r="B24" s="20" t="s">
        <v>14</v>
      </c>
      <c r="C24" s="22"/>
      <c r="D24" s="22"/>
      <c r="E24" s="22"/>
      <c r="F24" s="22"/>
      <c r="G24" s="22"/>
      <c r="H24" s="22"/>
      <c r="I24" s="23">
        <f>SUM(I20:I23)</f>
        <v>12636.269375</v>
      </c>
      <c r="J24" s="24" t="s">
        <v>10</v>
      </c>
      <c r="K24" s="14"/>
    </row>
    <row r="25" spans="1:11" x14ac:dyDescent="0.25">
      <c r="A25" s="9"/>
      <c r="B25" s="13"/>
      <c r="C25" s="13"/>
      <c r="D25" s="13"/>
      <c r="E25" s="13"/>
      <c r="F25" s="13"/>
      <c r="G25" s="13"/>
      <c r="H25" s="13"/>
      <c r="I25" s="18"/>
      <c r="J25" s="13"/>
      <c r="K25" s="14"/>
    </row>
    <row r="26" spans="1:11" x14ac:dyDescent="0.25">
      <c r="A26" s="9"/>
      <c r="B26" s="20" t="s">
        <v>15</v>
      </c>
      <c r="C26" s="22"/>
      <c r="D26" s="22"/>
      <c r="E26" s="22"/>
      <c r="F26" s="22"/>
      <c r="G26" s="66">
        <f>+I26/I13</f>
        <v>0.29973569548351342</v>
      </c>
      <c r="H26" s="22"/>
      <c r="I26" s="29">
        <f>I13-I24</f>
        <v>5408.7306250000001</v>
      </c>
      <c r="J26" s="24" t="s">
        <v>10</v>
      </c>
      <c r="K26" s="14"/>
    </row>
    <row r="27" spans="1:11" x14ac:dyDescent="0.25">
      <c r="A27" s="30"/>
      <c r="B27" s="26"/>
      <c r="C27" s="26"/>
      <c r="D27" s="26"/>
      <c r="E27" s="26"/>
      <c r="F27" s="26"/>
      <c r="G27" s="26"/>
      <c r="H27" s="26"/>
      <c r="I27" s="26"/>
      <c r="J27" s="26"/>
      <c r="K27" s="3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32"/>
      <c r="B29" s="33"/>
      <c r="C29" s="33"/>
      <c r="D29" s="33"/>
      <c r="E29" s="33"/>
      <c r="F29" s="34"/>
      <c r="G29" s="34"/>
      <c r="H29" s="34"/>
      <c r="I29" s="34"/>
      <c r="J29" s="34"/>
      <c r="K29" s="35"/>
    </row>
    <row r="30" spans="1:11" ht="18.75" x14ac:dyDescent="0.3">
      <c r="A30" s="36"/>
      <c r="B30" s="37" t="s">
        <v>16</v>
      </c>
      <c r="C30" s="38"/>
      <c r="D30" s="38"/>
      <c r="E30" s="38"/>
      <c r="F30" s="39"/>
      <c r="G30" s="39"/>
      <c r="H30" s="39"/>
      <c r="I30" s="39"/>
      <c r="J30" s="39"/>
      <c r="K30" s="40"/>
    </row>
    <row r="31" spans="1:11" x14ac:dyDescent="0.25">
      <c r="A31" s="36"/>
      <c r="B31" s="38"/>
      <c r="C31" s="38"/>
      <c r="D31" s="38"/>
      <c r="E31" s="38"/>
      <c r="F31" s="39"/>
      <c r="G31" s="39"/>
      <c r="H31" s="39"/>
      <c r="I31" s="39"/>
      <c r="J31" s="39"/>
      <c r="K31" s="40"/>
    </row>
    <row r="32" spans="1:11" x14ac:dyDescent="0.25">
      <c r="A32" s="36"/>
      <c r="B32" s="41" t="s">
        <v>2</v>
      </c>
      <c r="C32" s="42"/>
      <c r="D32" s="38"/>
      <c r="E32" s="38"/>
      <c r="F32" s="39"/>
      <c r="G32" s="39"/>
      <c r="H32" s="39"/>
      <c r="I32" s="39"/>
      <c r="J32" s="39"/>
      <c r="K32" s="40"/>
    </row>
    <row r="33" spans="1:11" x14ac:dyDescent="0.25">
      <c r="A33" s="36"/>
      <c r="B33" s="38"/>
      <c r="C33" s="42"/>
      <c r="D33" s="38"/>
      <c r="E33" s="38"/>
      <c r="F33" s="39"/>
      <c r="G33" s="39"/>
      <c r="H33" s="39"/>
      <c r="I33" s="39"/>
      <c r="J33" s="39"/>
      <c r="K33" s="40"/>
    </row>
    <row r="34" spans="1:11" ht="15.75" x14ac:dyDescent="0.25">
      <c r="A34" s="36"/>
      <c r="B34" s="39" t="s">
        <v>3</v>
      </c>
      <c r="C34" s="43">
        <v>1935</v>
      </c>
      <c r="D34" s="44" t="s">
        <v>20</v>
      </c>
      <c r="E34" s="69">
        <v>7.95</v>
      </c>
      <c r="F34" s="44" t="s">
        <v>26</v>
      </c>
      <c r="G34" s="39"/>
      <c r="H34" s="39"/>
      <c r="I34" s="45">
        <f>C34*E34</f>
        <v>15383.25</v>
      </c>
      <c r="J34" s="39" t="s">
        <v>4</v>
      </c>
      <c r="K34" s="40"/>
    </row>
    <row r="35" spans="1:11" x14ac:dyDescent="0.25">
      <c r="A35" s="36"/>
      <c r="B35" s="13" t="s">
        <v>17</v>
      </c>
      <c r="C35" s="16"/>
      <c r="D35" s="13"/>
      <c r="E35" s="17"/>
      <c r="F35" s="13"/>
      <c r="G35" s="13"/>
      <c r="H35" s="13"/>
      <c r="I35" s="19">
        <v>150</v>
      </c>
      <c r="J35" s="13" t="s">
        <v>4</v>
      </c>
      <c r="K35" s="40"/>
    </row>
    <row r="36" spans="1:11" x14ac:dyDescent="0.25">
      <c r="A36" s="36"/>
      <c r="B36" s="39" t="s">
        <v>5</v>
      </c>
      <c r="C36" s="44" t="s">
        <v>28</v>
      </c>
      <c r="D36" s="44"/>
      <c r="E36" s="44"/>
      <c r="F36" s="44"/>
      <c r="G36" s="39"/>
      <c r="H36" s="39"/>
      <c r="I36" s="46">
        <v>1200</v>
      </c>
      <c r="J36" s="39" t="s">
        <v>4</v>
      </c>
      <c r="K36" s="40"/>
    </row>
    <row r="37" spans="1:11" x14ac:dyDescent="0.25">
      <c r="A37" s="36"/>
      <c r="B37" s="39"/>
      <c r="C37" s="44"/>
      <c r="D37" s="44"/>
      <c r="E37" s="44"/>
      <c r="F37" s="44"/>
      <c r="G37" s="39"/>
      <c r="H37" s="39"/>
      <c r="I37" s="46"/>
      <c r="J37" s="39"/>
      <c r="K37" s="40"/>
    </row>
    <row r="38" spans="1:11" x14ac:dyDescent="0.25">
      <c r="A38" s="36"/>
      <c r="B38" s="38" t="s">
        <v>6</v>
      </c>
      <c r="C38" s="44"/>
      <c r="D38" s="44"/>
      <c r="E38" s="44"/>
      <c r="F38" s="44"/>
      <c r="G38" s="39"/>
      <c r="H38" s="39"/>
      <c r="I38" s="47">
        <f>SUM(I34:I36)</f>
        <v>16733.25</v>
      </c>
      <c r="J38" s="39" t="s">
        <v>4</v>
      </c>
      <c r="K38" s="40"/>
    </row>
    <row r="39" spans="1:11" x14ac:dyDescent="0.25">
      <c r="A39" s="36"/>
      <c r="B39" s="39"/>
      <c r="C39" s="44"/>
      <c r="D39" s="44"/>
      <c r="E39" s="44"/>
      <c r="F39" s="44"/>
      <c r="G39" s="39"/>
      <c r="H39" s="39"/>
      <c r="I39" s="39"/>
      <c r="J39" s="39"/>
      <c r="K39" s="40"/>
    </row>
    <row r="40" spans="1:11" ht="15.75" x14ac:dyDescent="0.25">
      <c r="A40" s="36"/>
      <c r="B40" s="39" t="s">
        <v>7</v>
      </c>
      <c r="C40" s="48">
        <f>+C34</f>
        <v>1935</v>
      </c>
      <c r="D40" s="44" t="s">
        <v>20</v>
      </c>
      <c r="E40" s="13">
        <v>9.3574800000000007</v>
      </c>
      <c r="F40" s="44" t="s">
        <v>30</v>
      </c>
      <c r="G40" s="39"/>
      <c r="H40" s="39"/>
      <c r="I40" s="49">
        <f>C40*E40/1000</f>
        <v>18.106723800000001</v>
      </c>
      <c r="J40" s="39" t="s">
        <v>22</v>
      </c>
      <c r="K40" s="40"/>
    </row>
    <row r="41" spans="1:11" ht="18.75" x14ac:dyDescent="0.3">
      <c r="A41" s="36"/>
      <c r="B41" s="37" t="s">
        <v>8</v>
      </c>
      <c r="C41" s="48"/>
      <c r="D41" s="44"/>
      <c r="E41" s="50"/>
      <c r="F41" s="44"/>
      <c r="G41" s="39"/>
      <c r="H41" s="39"/>
      <c r="I41" s="49"/>
      <c r="J41" s="39"/>
      <c r="K41" s="40"/>
    </row>
    <row r="42" spans="1:11" x14ac:dyDescent="0.25">
      <c r="A42" s="36"/>
      <c r="B42" s="39"/>
      <c r="C42" s="44"/>
      <c r="D42" s="44"/>
      <c r="E42" s="44"/>
      <c r="F42" s="44"/>
      <c r="G42" s="39"/>
      <c r="H42" s="39"/>
      <c r="I42" s="39"/>
      <c r="J42" s="39"/>
      <c r="K42" s="40"/>
    </row>
    <row r="43" spans="1:11" ht="20.25" customHeight="1" x14ac:dyDescent="0.25">
      <c r="A43" s="36"/>
      <c r="B43" s="39" t="s">
        <v>9</v>
      </c>
      <c r="C43" s="44"/>
      <c r="D43" s="44"/>
      <c r="E43" s="44"/>
      <c r="F43" s="44"/>
      <c r="G43" s="39"/>
      <c r="H43" s="39"/>
      <c r="I43" s="46">
        <v>625</v>
      </c>
      <c r="J43" s="39" t="s">
        <v>10</v>
      </c>
      <c r="K43" s="40"/>
    </row>
    <row r="44" spans="1:11" ht="15.75" x14ac:dyDescent="0.25">
      <c r="A44" s="36"/>
      <c r="B44" s="39" t="s">
        <v>11</v>
      </c>
      <c r="C44" s="44" t="s">
        <v>12</v>
      </c>
      <c r="D44" s="44"/>
      <c r="E44" s="65">
        <v>130</v>
      </c>
      <c r="F44" s="44" t="s">
        <v>27</v>
      </c>
      <c r="G44" s="51">
        <v>20</v>
      </c>
      <c r="H44" s="39" t="s">
        <v>24</v>
      </c>
      <c r="I44" s="45">
        <f>E44*G44</f>
        <v>2600</v>
      </c>
      <c r="J44" s="39" t="s">
        <v>10</v>
      </c>
      <c r="K44" s="40"/>
    </row>
    <row r="45" spans="1:11" x14ac:dyDescent="0.25">
      <c r="A45" s="36"/>
      <c r="B45" s="39" t="s">
        <v>13</v>
      </c>
      <c r="C45" s="52">
        <f>I40</f>
        <v>18.106723800000001</v>
      </c>
      <c r="D45" s="39" t="s">
        <v>23</v>
      </c>
      <c r="E45" s="39">
        <v>468.75</v>
      </c>
      <c r="F45" s="39" t="s">
        <v>25</v>
      </c>
      <c r="G45" s="39"/>
      <c r="H45" s="39"/>
      <c r="I45" s="53">
        <f>C45*E45</f>
        <v>8487.5267812500006</v>
      </c>
      <c r="J45" s="39" t="s">
        <v>10</v>
      </c>
      <c r="K45" s="40"/>
    </row>
    <row r="46" spans="1:11" x14ac:dyDescent="0.25">
      <c r="A46" s="36"/>
      <c r="B46" s="39"/>
      <c r="C46" s="39"/>
      <c r="D46" s="39"/>
      <c r="E46" s="39"/>
      <c r="F46" s="39"/>
      <c r="G46" s="39"/>
      <c r="H46" s="39"/>
      <c r="I46" s="39"/>
      <c r="J46" s="39"/>
      <c r="K46" s="40"/>
    </row>
    <row r="47" spans="1:11" x14ac:dyDescent="0.25">
      <c r="A47" s="36"/>
      <c r="B47" s="54" t="s">
        <v>14</v>
      </c>
      <c r="C47" s="55"/>
      <c r="D47" s="55"/>
      <c r="E47" s="55"/>
      <c r="F47" s="55"/>
      <c r="G47" s="55"/>
      <c r="H47" s="55"/>
      <c r="I47" s="56">
        <f>SUM(I43:I45)</f>
        <v>11712.526781250001</v>
      </c>
      <c r="J47" s="57" t="s">
        <v>10</v>
      </c>
      <c r="K47" s="40"/>
    </row>
    <row r="48" spans="1:11" x14ac:dyDescent="0.25">
      <c r="A48" s="36"/>
      <c r="B48" s="39"/>
      <c r="C48" s="39"/>
      <c r="D48" s="39"/>
      <c r="E48" s="39"/>
      <c r="F48" s="39"/>
      <c r="G48" s="39"/>
      <c r="H48" s="39"/>
      <c r="I48" s="39"/>
      <c r="J48" s="39"/>
      <c r="K48" s="40"/>
    </row>
    <row r="49" spans="1:11" ht="18.75" x14ac:dyDescent="0.3">
      <c r="A49" s="36"/>
      <c r="B49" s="58" t="s">
        <v>15</v>
      </c>
      <c r="C49" s="55"/>
      <c r="D49" s="55"/>
      <c r="E49" s="55"/>
      <c r="F49" s="55"/>
      <c r="G49" s="67">
        <f>+H49/I38</f>
        <v>0.30004471449060999</v>
      </c>
      <c r="H49" s="70">
        <f>I38-I47</f>
        <v>5020.7232187499994</v>
      </c>
      <c r="I49" s="70"/>
      <c r="J49" s="59" t="s">
        <v>10</v>
      </c>
      <c r="K49" s="40"/>
    </row>
    <row r="50" spans="1:11" x14ac:dyDescent="0.25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2"/>
    </row>
  </sheetData>
  <sheetProtection password="DE4E" sheet="1" objects="1" scenarios="1" selectLockedCells="1"/>
  <mergeCells count="3">
    <mergeCell ref="H49:I49"/>
    <mergeCell ref="B3:J3"/>
    <mergeCell ref="B1:J1"/>
  </mergeCells>
  <pageMargins left="0.23622047244094491" right="0.23622047244094491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Gas eller fjernvarme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Wolsgård</dc:creator>
  <cp:lastModifiedBy>Jesper Wolsgård</cp:lastModifiedBy>
  <cp:lastPrinted>2019-03-06T11:02:14Z</cp:lastPrinted>
  <dcterms:created xsi:type="dcterms:W3CDTF">2009-11-26T12:31:30Z</dcterms:created>
  <dcterms:modified xsi:type="dcterms:W3CDTF">2020-01-13T08:58:58Z</dcterms:modified>
</cp:coreProperties>
</file>