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4E" lockStructure="1"/>
  <bookViews>
    <workbookView xWindow="120" yWindow="15" windowWidth="15195" windowHeight="8190"/>
  </bookViews>
  <sheets>
    <sheet name="Olie eller fjernvarme" sheetId="1" r:id="rId1"/>
  </sheets>
  <calcPr calcId="145621"/>
</workbook>
</file>

<file path=xl/calcChain.xml><?xml version="1.0" encoding="utf-8"?>
<calcChain xmlns="http://schemas.openxmlformats.org/spreadsheetml/2006/main">
  <c r="C17" i="1" l="1"/>
  <c r="I17" i="1" l="1"/>
  <c r="C22" i="1" s="1"/>
  <c r="I22" i="1" s="1"/>
  <c r="I44" i="1"/>
  <c r="C39" i="1"/>
  <c r="I39" i="1" s="1"/>
  <c r="C45" i="1" s="1"/>
  <c r="I45" i="1" s="1"/>
  <c r="I34" i="1"/>
  <c r="I37" i="1" s="1"/>
  <c r="I21" i="1"/>
  <c r="I10" i="1"/>
  <c r="I13" i="1" s="1"/>
  <c r="I47" i="1" l="1"/>
  <c r="H49" i="1" s="1"/>
  <c r="G49" i="1" s="1"/>
  <c r="I24" i="1"/>
  <c r="I26" i="1" s="1"/>
  <c r="G26" i="1" s="1"/>
</calcChain>
</file>

<file path=xl/sharedStrings.xml><?xml version="1.0" encoding="utf-8"?>
<sst xmlns="http://schemas.openxmlformats.org/spreadsheetml/2006/main" count="64" uniqueCount="28">
  <si>
    <t>Sammenlign varmeprisen ved oliefyring og ved fjernvarme</t>
  </si>
  <si>
    <t>Eksempel:</t>
  </si>
  <si>
    <t>Oliefyring:</t>
  </si>
  <si>
    <t>Oliekøb:</t>
  </si>
  <si>
    <t>Kr./liter</t>
  </si>
  <si>
    <t>Kr.</t>
  </si>
  <si>
    <t>Driftsudgifter:</t>
  </si>
  <si>
    <t>(el til pumpe, skorstensfejer, service)</t>
  </si>
  <si>
    <t>Årlige udgifter til oliefyring incl. moms</t>
  </si>
  <si>
    <t>Omsat varmemængde:</t>
  </si>
  <si>
    <t>Hvis du havde fjernvarme:</t>
  </si>
  <si>
    <t>Abonnementbidrag:</t>
  </si>
  <si>
    <t>kr.</t>
  </si>
  <si>
    <t>Arealbidrag:</t>
  </si>
  <si>
    <t>Husstørrelse BBR</t>
  </si>
  <si>
    <t>Forbrugsbidrag:</t>
  </si>
  <si>
    <t>Årlige udgifter til fjernvarme incl. moms</t>
  </si>
  <si>
    <t>Årlig besparelse ved fjernvarme</t>
  </si>
  <si>
    <t>Beregn din egen varmeudgift:</t>
  </si>
  <si>
    <t>liter olie á</t>
  </si>
  <si>
    <t>kWh/liter svarer til</t>
  </si>
  <si>
    <t>MWh</t>
  </si>
  <si>
    <r>
      <t>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á</t>
    </r>
  </si>
  <si>
    <r>
      <t>kr./m</t>
    </r>
    <r>
      <rPr>
        <vertAlign val="superscript"/>
        <sz val="10"/>
        <color indexed="8"/>
        <rFont val="Calibri"/>
        <family val="2"/>
      </rPr>
      <t>2</t>
    </r>
  </si>
  <si>
    <t>MWh á</t>
  </si>
  <si>
    <t>kr./MWh</t>
  </si>
  <si>
    <t>Mwh á</t>
  </si>
  <si>
    <r>
      <t>Eksempel beregnet for et hus på 130 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 med et forbrug på 2.660 liter olie pr. år og en oliepris på 9,93 kr./liter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</si>
</sst>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_ * #,##0_ ;_ * \-#,##0_ ;_ * &quot;-&quot;???_ ;_ @_ "/>
    <numFmt numFmtId="167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6" fillId="0" borderId="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8" fillId="0" borderId="0" xfId="0" applyFont="1" applyBorder="1"/>
    <xf numFmtId="2" fontId="7" fillId="0" borderId="0" xfId="0" applyNumberFormat="1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0" xfId="0" applyFont="1" applyBorder="1"/>
    <xf numFmtId="0" fontId="9" fillId="0" borderId="0" xfId="0" applyFont="1" applyBorder="1"/>
    <xf numFmtId="3" fontId="7" fillId="0" borderId="0" xfId="0" applyNumberFormat="1" applyFont="1" applyBorder="1"/>
    <xf numFmtId="164" fontId="10" fillId="0" borderId="0" xfId="1" applyNumberFormat="1" applyFont="1" applyBorder="1"/>
    <xf numFmtId="164" fontId="6" fillId="0" borderId="0" xfId="1" applyNumberFormat="1" applyFont="1" applyBorder="1"/>
    <xf numFmtId="0" fontId="7" fillId="0" borderId="8" xfId="0" applyFont="1" applyBorder="1"/>
    <xf numFmtId="164" fontId="10" fillId="0" borderId="1" xfId="0" applyNumberFormat="1" applyFont="1" applyBorder="1"/>
    <xf numFmtId="165" fontId="10" fillId="0" borderId="0" xfId="1" applyNumberFormat="1" applyFont="1" applyBorder="1"/>
    <xf numFmtId="0" fontId="6" fillId="0" borderId="9" xfId="0" applyFont="1" applyBorder="1"/>
    <xf numFmtId="2" fontId="6" fillId="0" borderId="0" xfId="0" applyNumberFormat="1" applyFont="1" applyBorder="1"/>
    <xf numFmtId="165" fontId="10" fillId="0" borderId="0" xfId="0" applyNumberFormat="1" applyFont="1" applyBorder="1"/>
    <xf numFmtId="166" fontId="10" fillId="0" borderId="0" xfId="0" applyNumberFormat="1" applyFont="1" applyBorder="1"/>
    <xf numFmtId="164" fontId="9" fillId="0" borderId="8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64" fontId="9" fillId="0" borderId="9" xfId="1" applyNumberFormat="1" applyFont="1" applyBorder="1" applyProtection="1">
      <protection locked="0" hidden="1"/>
    </xf>
    <xf numFmtId="0" fontId="6" fillId="0" borderId="0" xfId="0" applyFont="1" applyBorder="1" applyProtection="1"/>
    <xf numFmtId="164" fontId="10" fillId="0" borderId="0" xfId="0" applyNumberFormat="1" applyFont="1" applyBorder="1"/>
    <xf numFmtId="164" fontId="10" fillId="0" borderId="0" xfId="1" applyNumberFormat="1" applyFont="1" applyBorder="1" applyProtection="1"/>
    <xf numFmtId="0" fontId="7" fillId="0" borderId="0" xfId="0" applyFont="1" applyBorder="1" applyProtection="1"/>
    <xf numFmtId="0" fontId="11" fillId="0" borderId="8" xfId="0" applyFont="1" applyBorder="1"/>
    <xf numFmtId="0" fontId="11" fillId="0" borderId="2" xfId="0" applyFont="1" applyBorder="1"/>
    <xf numFmtId="0" fontId="9" fillId="0" borderId="9" xfId="0" applyFont="1" applyBorder="1" applyProtection="1">
      <protection locked="0" hidden="1"/>
    </xf>
    <xf numFmtId="9" fontId="9" fillId="0" borderId="0" xfId="2" applyFont="1" applyBorder="1"/>
    <xf numFmtId="9" fontId="8" fillId="0" borderId="1" xfId="2" applyFont="1" applyBorder="1"/>
    <xf numFmtId="2" fontId="6" fillId="0" borderId="0" xfId="0" applyNumberFormat="1" applyFont="1" applyFill="1" applyBorder="1"/>
    <xf numFmtId="2" fontId="9" fillId="0" borderId="9" xfId="0" applyNumberFormat="1" applyFont="1" applyFill="1" applyBorder="1" applyProtection="1">
      <protection locked="0" hidden="1"/>
    </xf>
    <xf numFmtId="0" fontId="0" fillId="0" borderId="0" xfId="0" applyProtection="1">
      <protection locked="0"/>
    </xf>
    <xf numFmtId="167" fontId="10" fillId="0" borderId="0" xfId="1" applyNumberFormat="1" applyFont="1" applyBorder="1"/>
    <xf numFmtId="164" fontId="8" fillId="0" borderId="1" xfId="0" applyNumberFormat="1" applyFont="1" applyBorder="1" applyAlignment="1"/>
    <xf numFmtId="0" fontId="0" fillId="0" borderId="1" xfId="0" applyBorder="1" applyAlignment="1"/>
    <xf numFmtId="0" fontId="8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657226</xdr:colOff>
      <xdr:row>30</xdr:row>
      <xdr:rowOff>57150</xdr:rowOff>
    </xdr:from>
    <xdr:to>
      <xdr:col>4</xdr:col>
      <xdr:colOff>9526</xdr:colOff>
      <xdr:row>32</xdr:row>
      <xdr:rowOff>9525</xdr:rowOff>
    </xdr:to>
    <xdr:sp macro="" textlink="">
      <xdr:nvSpPr>
        <xdr:cNvPr id="2" name="Afrundet rektangulær billedforklaring 1"/>
        <xdr:cNvSpPr/>
      </xdr:nvSpPr>
      <xdr:spPr>
        <a:xfrm>
          <a:off x="952501" y="5819775"/>
          <a:ext cx="1885950" cy="276225"/>
        </a:xfrm>
        <a:prstGeom prst="wedgeRoundRectCallout">
          <a:avLst>
            <a:gd name="adj1" fmla="val -1191"/>
            <a:gd name="adj2" fmla="val 10035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dit årlige olie forbrug i liter</a:t>
          </a:r>
        </a:p>
        <a:p>
          <a:pPr algn="ctr"/>
          <a:r>
            <a:rPr lang="da-DK" sz="900"/>
            <a:t>  </a:t>
          </a:r>
        </a:p>
      </xdr:txBody>
    </xdr:sp>
    <xdr:clientData/>
  </xdr:twoCellAnchor>
  <xdr:twoCellAnchor>
    <xdr:from>
      <xdr:col>1</xdr:col>
      <xdr:colOff>38100</xdr:colOff>
      <xdr:row>13</xdr:row>
      <xdr:rowOff>76201</xdr:rowOff>
    </xdr:from>
    <xdr:to>
      <xdr:col>4</xdr:col>
      <xdr:colOff>247650</xdr:colOff>
      <xdr:row>15</xdr:row>
      <xdr:rowOff>19050</xdr:rowOff>
    </xdr:to>
    <xdr:sp macro="" textlink="">
      <xdr:nvSpPr>
        <xdr:cNvPr id="3" name="Afrundet rektangulær billedforklaring 2"/>
        <xdr:cNvSpPr/>
      </xdr:nvSpPr>
      <xdr:spPr>
        <a:xfrm>
          <a:off x="333375" y="2781301"/>
          <a:ext cx="2743200" cy="238124"/>
        </a:xfrm>
        <a:prstGeom prst="wedgeRoundRectCallout">
          <a:avLst>
            <a:gd name="adj1" fmla="val 47346"/>
            <a:gd name="adj2" fmla="val 11902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1000"/>
            <a:t>Omsætnings tal gældende for ældre oliefyr</a:t>
          </a:r>
        </a:p>
        <a:p>
          <a:pPr algn="ctr"/>
          <a:endParaRPr lang="da-DK" sz="1100"/>
        </a:p>
      </xdr:txBody>
    </xdr:sp>
    <xdr:clientData/>
  </xdr:twoCellAnchor>
  <xdr:twoCellAnchor>
    <xdr:from>
      <xdr:col>5</xdr:col>
      <xdr:colOff>190500</xdr:colOff>
      <xdr:row>39</xdr:row>
      <xdr:rowOff>38101</xdr:rowOff>
    </xdr:from>
    <xdr:to>
      <xdr:col>10</xdr:col>
      <xdr:colOff>76200</xdr:colOff>
      <xdr:row>41</xdr:row>
      <xdr:rowOff>152401</xdr:rowOff>
    </xdr:to>
    <xdr:sp macro="" textlink="">
      <xdr:nvSpPr>
        <xdr:cNvPr id="4" name="Afrundet rektangulær billedforklaring 3"/>
        <xdr:cNvSpPr/>
      </xdr:nvSpPr>
      <xdr:spPr>
        <a:xfrm>
          <a:off x="3505200" y="7581901"/>
          <a:ext cx="2124075" cy="514350"/>
        </a:xfrm>
        <a:prstGeom prst="wedgeRoundRectCallout">
          <a:avLst>
            <a:gd name="adj1" fmla="val -60932"/>
            <a:gd name="adj2" fmla="val 836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husets areal ifølge  BBR</a:t>
          </a: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95250</xdr:colOff>
      <xdr:row>28</xdr:row>
      <xdr:rowOff>95250</xdr:rowOff>
    </xdr:from>
    <xdr:to>
      <xdr:col>9</xdr:col>
      <xdr:colOff>57150</xdr:colOff>
      <xdr:row>31</xdr:row>
      <xdr:rowOff>145923</xdr:rowOff>
    </xdr:to>
    <xdr:sp macro="" textlink="">
      <xdr:nvSpPr>
        <xdr:cNvPr id="5" name="Afrundet rektangulær billedforklaring 4"/>
        <xdr:cNvSpPr/>
      </xdr:nvSpPr>
      <xdr:spPr>
        <a:xfrm>
          <a:off x="3962400" y="5133975"/>
          <a:ext cx="1181100" cy="669798"/>
        </a:xfrm>
        <a:prstGeom prst="wedgeRoundRectCallout">
          <a:avLst>
            <a:gd name="adj1" fmla="val -133763"/>
            <a:gd name="adj2" fmla="val 78048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da-DK" sz="900"/>
            <a:t>Indtast  din oliepris pr. liter</a:t>
          </a:r>
        </a:p>
        <a:p>
          <a:pPr algn="ctr"/>
          <a:r>
            <a:rPr lang="da-DK" sz="11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topLeftCell="A12" workbookViewId="0">
      <selection activeCell="C34" sqref="C34"/>
    </sheetView>
  </sheetViews>
  <sheetFormatPr defaultRowHeight="15" x14ac:dyDescent="0.25"/>
  <cols>
    <col min="1" max="1" width="3.140625" customWidth="1"/>
    <col min="2" max="2" width="18.140625" customWidth="1"/>
    <col min="8" max="8" width="6.5703125" customWidth="1"/>
    <col min="10" max="10" width="1.42578125" customWidth="1"/>
    <col min="11" max="11" width="3.28515625" customWidth="1"/>
    <col min="12" max="12" width="3.5703125" customWidth="1"/>
  </cols>
  <sheetData>
    <row r="1" spans="1:11" ht="18.75" x14ac:dyDescent="0.3">
      <c r="A1" s="1"/>
      <c r="B1" s="45" t="s">
        <v>0</v>
      </c>
      <c r="C1" s="45"/>
      <c r="D1" s="45"/>
      <c r="E1" s="45"/>
      <c r="F1" s="45"/>
      <c r="G1" s="45"/>
      <c r="H1" s="45"/>
      <c r="I1" s="45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5">
      <c r="A3" s="46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4"/>
      <c r="C5" s="4"/>
      <c r="D5" s="4"/>
      <c r="E5" s="4"/>
      <c r="F5" s="1"/>
      <c r="G5" s="1"/>
      <c r="H5" s="1"/>
      <c r="I5" s="1"/>
      <c r="J5" s="1"/>
      <c r="K5" s="1"/>
    </row>
    <row r="6" spans="1:11" x14ac:dyDescent="0.25">
      <c r="A6" s="5"/>
      <c r="B6" s="6"/>
      <c r="C6" s="6"/>
      <c r="D6" s="6"/>
      <c r="E6" s="6"/>
      <c r="F6" s="7"/>
      <c r="G6" s="7"/>
      <c r="H6" s="7"/>
      <c r="I6" s="7"/>
      <c r="J6" s="7"/>
      <c r="K6" s="8"/>
    </row>
    <row r="7" spans="1:11" ht="18.75" x14ac:dyDescent="0.3">
      <c r="A7" s="9"/>
      <c r="B7" s="10" t="s">
        <v>1</v>
      </c>
      <c r="C7" s="4"/>
      <c r="D7" s="4"/>
      <c r="E7" s="11"/>
      <c r="F7" s="4"/>
      <c r="G7" s="12"/>
      <c r="H7" s="12"/>
      <c r="I7" s="12"/>
      <c r="J7" s="12"/>
      <c r="K7" s="13"/>
    </row>
    <row r="8" spans="1:11" x14ac:dyDescent="0.25">
      <c r="A8" s="9"/>
      <c r="B8" s="15" t="s">
        <v>2</v>
      </c>
      <c r="C8" s="16"/>
      <c r="D8" s="14"/>
      <c r="E8" s="14"/>
      <c r="F8" s="12"/>
      <c r="G8" s="12"/>
      <c r="H8" s="12"/>
      <c r="I8" s="12"/>
      <c r="J8" s="12"/>
      <c r="K8" s="13"/>
    </row>
    <row r="9" spans="1:11" x14ac:dyDescent="0.25">
      <c r="A9" s="9"/>
      <c r="B9" s="14"/>
      <c r="C9" s="16"/>
      <c r="D9" s="14"/>
      <c r="E9" s="14"/>
      <c r="F9" s="12"/>
      <c r="G9" s="12"/>
      <c r="H9" s="12"/>
      <c r="I9" s="12"/>
      <c r="J9" s="12"/>
      <c r="K9" s="13"/>
    </row>
    <row r="10" spans="1:11" x14ac:dyDescent="0.25">
      <c r="A10" s="9"/>
      <c r="B10" s="12" t="s">
        <v>3</v>
      </c>
      <c r="C10" s="17">
        <v>2660</v>
      </c>
      <c r="D10" s="12" t="s">
        <v>19</v>
      </c>
      <c r="E10" s="39">
        <v>9.93</v>
      </c>
      <c r="F10" s="12" t="s">
        <v>4</v>
      </c>
      <c r="G10" s="12"/>
      <c r="H10" s="12"/>
      <c r="I10" s="17">
        <f>C10*E10</f>
        <v>26413.8</v>
      </c>
      <c r="J10" s="12" t="s">
        <v>5</v>
      </c>
      <c r="K10" s="13"/>
    </row>
    <row r="11" spans="1:11" x14ac:dyDescent="0.25">
      <c r="A11" s="9"/>
      <c r="B11" s="12" t="s">
        <v>6</v>
      </c>
      <c r="C11" s="12" t="s">
        <v>7</v>
      </c>
      <c r="D11" s="12"/>
      <c r="E11" s="12"/>
      <c r="F11" s="12"/>
      <c r="G11" s="12"/>
      <c r="H11" s="12"/>
      <c r="I11" s="18">
        <v>2000</v>
      </c>
      <c r="J11" s="12" t="s">
        <v>5</v>
      </c>
      <c r="K11" s="13"/>
    </row>
    <row r="12" spans="1:11" x14ac:dyDescent="0.25">
      <c r="A12" s="9"/>
      <c r="B12" s="12"/>
      <c r="C12" s="12"/>
      <c r="D12" s="12"/>
      <c r="E12" s="12"/>
      <c r="F12" s="12"/>
      <c r="G12" s="12"/>
      <c r="H12" s="12"/>
      <c r="I12" s="18"/>
      <c r="J12" s="12"/>
      <c r="K12" s="13"/>
    </row>
    <row r="13" spans="1:11" x14ac:dyDescent="0.25">
      <c r="A13" s="9"/>
      <c r="B13" s="19" t="s">
        <v>8</v>
      </c>
      <c r="C13" s="2"/>
      <c r="D13" s="2"/>
      <c r="E13" s="2"/>
      <c r="F13" s="2"/>
      <c r="G13" s="2"/>
      <c r="H13" s="2"/>
      <c r="I13" s="20">
        <f>SUM(I10:I12)</f>
        <v>28413.8</v>
      </c>
      <c r="J13" s="3" t="s">
        <v>5</v>
      </c>
      <c r="K13" s="13"/>
    </row>
    <row r="14" spans="1:11" x14ac:dyDescent="0.25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x14ac:dyDescent="0.25">
      <c r="A15" s="9"/>
      <c r="B15" s="1"/>
      <c r="C15" s="12"/>
      <c r="D15" s="12"/>
      <c r="E15" s="12"/>
      <c r="F15" s="12"/>
      <c r="G15" s="12"/>
      <c r="H15" s="12"/>
      <c r="I15" s="12"/>
      <c r="J15" s="12"/>
      <c r="K15" s="13"/>
    </row>
    <row r="16" spans="1:11" x14ac:dyDescent="0.25">
      <c r="A16" s="9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x14ac:dyDescent="0.25">
      <c r="A17" s="9"/>
      <c r="B17" s="12" t="s">
        <v>9</v>
      </c>
      <c r="C17" s="17">
        <f>+C10</f>
        <v>2660</v>
      </c>
      <c r="D17" s="12" t="s">
        <v>19</v>
      </c>
      <c r="E17" s="12">
        <v>7.4</v>
      </c>
      <c r="F17" s="12" t="s">
        <v>20</v>
      </c>
      <c r="G17" s="12"/>
      <c r="H17" s="12"/>
      <c r="I17" s="42">
        <f>C17*E17/1000</f>
        <v>19.684000000000001</v>
      </c>
      <c r="J17" s="12" t="s">
        <v>21</v>
      </c>
      <c r="K17" s="13"/>
    </row>
    <row r="18" spans="1:11" ht="18.75" x14ac:dyDescent="0.3">
      <c r="A18" s="9"/>
      <c r="B18" s="10" t="s">
        <v>10</v>
      </c>
      <c r="C18" s="17"/>
      <c r="D18" s="12"/>
      <c r="E18" s="14"/>
      <c r="F18" s="12"/>
      <c r="G18" s="12"/>
      <c r="H18" s="12"/>
      <c r="I18" s="21"/>
      <c r="J18" s="12"/>
      <c r="K18" s="13"/>
    </row>
    <row r="19" spans="1:11" ht="6.75" customHeight="1" x14ac:dyDescent="0.25">
      <c r="A19" s="9"/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 x14ac:dyDescent="0.25">
      <c r="A20" s="9"/>
      <c r="B20" s="12" t="s">
        <v>11</v>
      </c>
      <c r="C20" s="12"/>
      <c r="D20" s="12"/>
      <c r="E20" s="12"/>
      <c r="F20" s="12"/>
      <c r="G20" s="12"/>
      <c r="H20" s="12"/>
      <c r="I20" s="18">
        <v>625</v>
      </c>
      <c r="J20" s="12" t="s">
        <v>12</v>
      </c>
      <c r="K20" s="13"/>
    </row>
    <row r="21" spans="1:11" ht="15.75" x14ac:dyDescent="0.25">
      <c r="A21" s="9"/>
      <c r="B21" s="12" t="s">
        <v>13</v>
      </c>
      <c r="C21" s="12" t="s">
        <v>14</v>
      </c>
      <c r="D21" s="12"/>
      <c r="E21" s="22">
        <v>130</v>
      </c>
      <c r="F21" s="12" t="s">
        <v>22</v>
      </c>
      <c r="G21" s="23">
        <v>20</v>
      </c>
      <c r="H21" s="12" t="s">
        <v>23</v>
      </c>
      <c r="I21" s="17">
        <f>E21*G21</f>
        <v>2600</v>
      </c>
      <c r="J21" s="12" t="s">
        <v>12</v>
      </c>
      <c r="K21" s="13"/>
    </row>
    <row r="22" spans="1:11" x14ac:dyDescent="0.25">
      <c r="A22" s="9"/>
      <c r="B22" s="12" t="s">
        <v>15</v>
      </c>
      <c r="C22" s="24">
        <f>I17</f>
        <v>19.684000000000001</v>
      </c>
      <c r="D22" s="12" t="s">
        <v>24</v>
      </c>
      <c r="E22" s="23">
        <v>437.5</v>
      </c>
      <c r="F22" s="12" t="s">
        <v>25</v>
      </c>
      <c r="G22" s="12"/>
      <c r="H22" s="12"/>
      <c r="I22" s="25">
        <f>C22*E22</f>
        <v>8611.75</v>
      </c>
      <c r="J22" s="12" t="s">
        <v>12</v>
      </c>
      <c r="K22" s="13"/>
    </row>
    <row r="23" spans="1:11" ht="6" customHeight="1" x14ac:dyDescent="0.25">
      <c r="A23" s="9"/>
      <c r="B23" s="12"/>
      <c r="C23" s="12"/>
      <c r="D23" s="12"/>
      <c r="E23" s="12"/>
      <c r="F23" s="12"/>
      <c r="G23" s="12"/>
      <c r="H23" s="12"/>
      <c r="I23" s="12"/>
      <c r="J23" s="12"/>
      <c r="K23" s="13"/>
    </row>
    <row r="24" spans="1:11" x14ac:dyDescent="0.25">
      <c r="A24" s="9"/>
      <c r="B24" s="19" t="s">
        <v>16</v>
      </c>
      <c r="C24" s="2"/>
      <c r="D24" s="2"/>
      <c r="E24" s="2"/>
      <c r="F24" s="2"/>
      <c r="G24" s="2"/>
      <c r="H24" s="2"/>
      <c r="I24" s="20">
        <f>SUM(I20:I23)</f>
        <v>11836.75</v>
      </c>
      <c r="J24" s="3" t="s">
        <v>12</v>
      </c>
      <c r="K24" s="13"/>
    </row>
    <row r="25" spans="1:11" ht="6.75" customHeight="1" x14ac:dyDescent="0.25">
      <c r="A25" s="9"/>
      <c r="B25" s="12"/>
      <c r="C25" s="12"/>
      <c r="D25" s="12"/>
      <c r="E25" s="12"/>
      <c r="F25" s="12"/>
      <c r="G25" s="12"/>
      <c r="H25" s="12"/>
      <c r="I25" s="12"/>
      <c r="J25" s="12"/>
      <c r="K25" s="13"/>
    </row>
    <row r="26" spans="1:11" x14ac:dyDescent="0.25">
      <c r="A26" s="9"/>
      <c r="B26" s="14" t="s">
        <v>17</v>
      </c>
      <c r="C26" s="12"/>
      <c r="D26" s="12"/>
      <c r="E26" s="12"/>
      <c r="F26" s="12"/>
      <c r="G26" s="37">
        <f>+I26/I13</f>
        <v>0.58341545305450171</v>
      </c>
      <c r="H26" s="12"/>
      <c r="I26" s="26">
        <f>I13-I24</f>
        <v>16577.05</v>
      </c>
      <c r="J26" s="3" t="s">
        <v>12</v>
      </c>
      <c r="K26" s="13"/>
    </row>
    <row r="27" spans="1:11" ht="6" customHeight="1" x14ac:dyDescent="0.25">
      <c r="A27" s="27"/>
      <c r="B27" s="22"/>
      <c r="C27" s="22"/>
      <c r="D27" s="22"/>
      <c r="E27" s="22"/>
      <c r="F27" s="22"/>
      <c r="G27" s="22"/>
      <c r="H27" s="22"/>
      <c r="I27" s="22"/>
      <c r="J27" s="22"/>
      <c r="K27" s="28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5"/>
      <c r="B29" s="6"/>
      <c r="C29" s="6"/>
      <c r="D29" s="6"/>
      <c r="E29" s="6"/>
      <c r="F29" s="7"/>
      <c r="G29" s="7"/>
      <c r="H29" s="7"/>
      <c r="I29" s="7"/>
      <c r="J29" s="7"/>
      <c r="K29" s="8"/>
    </row>
    <row r="30" spans="1:11" ht="18.75" x14ac:dyDescent="0.3">
      <c r="A30" s="9"/>
      <c r="B30" s="10" t="s">
        <v>18</v>
      </c>
      <c r="C30" s="14"/>
      <c r="D30" s="14"/>
      <c r="E30" s="14"/>
      <c r="F30" s="12"/>
      <c r="G30" s="12"/>
      <c r="H30" s="12"/>
      <c r="I30" s="12"/>
      <c r="J30" s="12"/>
      <c r="K30" s="13"/>
    </row>
    <row r="31" spans="1:11" x14ac:dyDescent="0.25">
      <c r="A31" s="9"/>
      <c r="B31" s="14"/>
      <c r="C31" s="14"/>
      <c r="D31" s="14"/>
      <c r="E31" s="14"/>
      <c r="F31" s="12"/>
      <c r="G31" s="12"/>
      <c r="H31" s="12"/>
      <c r="I31" s="12"/>
      <c r="J31" s="12"/>
      <c r="K31" s="13"/>
    </row>
    <row r="32" spans="1:11" x14ac:dyDescent="0.25">
      <c r="A32" s="9"/>
      <c r="B32" s="15" t="s">
        <v>2</v>
      </c>
      <c r="C32" s="16"/>
      <c r="D32" s="14"/>
      <c r="E32" s="14"/>
      <c r="F32" s="12"/>
      <c r="G32" s="12"/>
      <c r="H32" s="12"/>
      <c r="I32" s="12"/>
      <c r="J32" s="12"/>
      <c r="K32" s="13"/>
    </row>
    <row r="33" spans="1:11" x14ac:dyDescent="0.25">
      <c r="A33" s="9"/>
      <c r="B33" s="14"/>
      <c r="C33" s="16"/>
      <c r="D33" s="14"/>
      <c r="E33" s="14"/>
      <c r="F33" s="12"/>
      <c r="G33" s="12"/>
      <c r="H33" s="12"/>
      <c r="I33" s="12"/>
      <c r="J33" s="12"/>
      <c r="K33" s="13"/>
    </row>
    <row r="34" spans="1:11" x14ac:dyDescent="0.25">
      <c r="A34" s="9"/>
      <c r="B34" s="12" t="s">
        <v>3</v>
      </c>
      <c r="C34" s="29">
        <v>2450</v>
      </c>
      <c r="D34" s="30" t="s">
        <v>19</v>
      </c>
      <c r="E34" s="40">
        <v>9.93</v>
      </c>
      <c r="F34" s="30" t="s">
        <v>4</v>
      </c>
      <c r="G34" s="12"/>
      <c r="H34" s="12"/>
      <c r="I34" s="17">
        <f>C34*E34</f>
        <v>24328.5</v>
      </c>
      <c r="J34" s="12" t="s">
        <v>5</v>
      </c>
      <c r="K34" s="13"/>
    </row>
    <row r="35" spans="1:11" x14ac:dyDescent="0.25">
      <c r="A35" s="9"/>
      <c r="B35" s="12" t="s">
        <v>6</v>
      </c>
      <c r="C35" s="30" t="s">
        <v>7</v>
      </c>
      <c r="D35" s="30"/>
      <c r="E35" s="30"/>
      <c r="F35" s="30"/>
      <c r="G35" s="12"/>
      <c r="H35" s="12"/>
      <c r="I35" s="18">
        <v>2000</v>
      </c>
      <c r="J35" s="12" t="s">
        <v>5</v>
      </c>
      <c r="K35" s="13"/>
    </row>
    <row r="36" spans="1:11" x14ac:dyDescent="0.25">
      <c r="A36" s="9"/>
      <c r="B36" s="12"/>
      <c r="C36" s="30"/>
      <c r="D36" s="30"/>
      <c r="E36" s="30"/>
      <c r="F36" s="30"/>
      <c r="G36" s="12"/>
      <c r="H36" s="12"/>
      <c r="I36" s="18"/>
      <c r="J36" s="12"/>
      <c r="K36" s="13"/>
    </row>
    <row r="37" spans="1:11" x14ac:dyDescent="0.25">
      <c r="A37" s="9"/>
      <c r="B37" s="14" t="s">
        <v>8</v>
      </c>
      <c r="C37" s="30"/>
      <c r="D37" s="30"/>
      <c r="E37" s="30"/>
      <c r="F37" s="30"/>
      <c r="G37" s="12"/>
      <c r="H37" s="12"/>
      <c r="I37" s="31">
        <f>SUM(I34:I35)</f>
        <v>26328.5</v>
      </c>
      <c r="J37" s="12" t="s">
        <v>5</v>
      </c>
      <c r="K37" s="13"/>
    </row>
    <row r="38" spans="1:11" x14ac:dyDescent="0.25">
      <c r="A38" s="9"/>
      <c r="B38" s="12"/>
      <c r="C38" s="30"/>
      <c r="D38" s="30"/>
      <c r="E38" s="30"/>
      <c r="F38" s="30"/>
      <c r="G38" s="12"/>
      <c r="H38" s="12"/>
      <c r="I38" s="12"/>
      <c r="J38" s="12"/>
      <c r="K38" s="13"/>
    </row>
    <row r="39" spans="1:11" x14ac:dyDescent="0.25">
      <c r="A39" s="9"/>
      <c r="B39" s="12" t="s">
        <v>9</v>
      </c>
      <c r="C39" s="32">
        <f>C34</f>
        <v>2450</v>
      </c>
      <c r="D39" s="30" t="s">
        <v>19</v>
      </c>
      <c r="E39" s="30">
        <v>7.4</v>
      </c>
      <c r="F39" s="30" t="s">
        <v>20</v>
      </c>
      <c r="G39" s="12"/>
      <c r="H39" s="12"/>
      <c r="I39" s="42">
        <f>C39*E39/1000</f>
        <v>18.13</v>
      </c>
      <c r="J39" s="12" t="s">
        <v>21</v>
      </c>
      <c r="K39" s="13"/>
    </row>
    <row r="40" spans="1:11" x14ac:dyDescent="0.25">
      <c r="A40" s="9"/>
      <c r="B40" s="12"/>
      <c r="C40" s="32"/>
      <c r="D40" s="30"/>
      <c r="E40" s="33"/>
      <c r="F40" s="30"/>
      <c r="G40" s="12"/>
      <c r="H40" s="12"/>
      <c r="I40" s="21"/>
      <c r="J40" s="12"/>
      <c r="K40" s="13"/>
    </row>
    <row r="41" spans="1:11" ht="18.75" x14ac:dyDescent="0.3">
      <c r="A41" s="9"/>
      <c r="B41" s="10" t="s">
        <v>10</v>
      </c>
      <c r="C41" s="32"/>
      <c r="D41" s="30"/>
      <c r="E41" s="33"/>
      <c r="F41" s="30"/>
      <c r="G41" s="12"/>
      <c r="H41" s="12"/>
      <c r="I41" s="21"/>
      <c r="J41" s="12"/>
      <c r="K41" s="13"/>
    </row>
    <row r="42" spans="1:11" x14ac:dyDescent="0.25">
      <c r="A42" s="9"/>
      <c r="B42" s="12"/>
      <c r="C42" s="30"/>
      <c r="D42" s="30"/>
      <c r="E42" s="30"/>
      <c r="F42" s="30"/>
      <c r="G42" s="12"/>
      <c r="H42" s="12"/>
      <c r="I42" s="12"/>
      <c r="J42" s="12"/>
      <c r="K42" s="13"/>
    </row>
    <row r="43" spans="1:11" x14ac:dyDescent="0.25">
      <c r="A43" s="9"/>
      <c r="B43" s="12" t="s">
        <v>11</v>
      </c>
      <c r="C43" s="30"/>
      <c r="D43" s="30"/>
      <c r="E43" s="30"/>
      <c r="F43" s="30"/>
      <c r="G43" s="12"/>
      <c r="H43" s="12"/>
      <c r="I43" s="18">
        <v>625</v>
      </c>
      <c r="J43" s="12" t="s">
        <v>12</v>
      </c>
      <c r="K43" s="13"/>
    </row>
    <row r="44" spans="1:11" ht="15.75" x14ac:dyDescent="0.25">
      <c r="A44" s="9"/>
      <c r="B44" s="12" t="s">
        <v>13</v>
      </c>
      <c r="C44" s="30" t="s">
        <v>14</v>
      </c>
      <c r="D44" s="30"/>
      <c r="E44" s="36">
        <v>130</v>
      </c>
      <c r="F44" s="30" t="s">
        <v>22</v>
      </c>
      <c r="G44" s="23">
        <v>20</v>
      </c>
      <c r="H44" s="12" t="s">
        <v>23</v>
      </c>
      <c r="I44" s="17">
        <f>E44*G44</f>
        <v>2600</v>
      </c>
      <c r="J44" s="12" t="s">
        <v>12</v>
      </c>
      <c r="K44" s="13"/>
    </row>
    <row r="45" spans="1:11" x14ac:dyDescent="0.25">
      <c r="A45" s="9"/>
      <c r="B45" s="12" t="s">
        <v>15</v>
      </c>
      <c r="C45" s="24">
        <f>I39</f>
        <v>18.13</v>
      </c>
      <c r="D45" s="12" t="s">
        <v>26</v>
      </c>
      <c r="E45" s="23">
        <v>437.5</v>
      </c>
      <c r="F45" s="12" t="s">
        <v>25</v>
      </c>
      <c r="G45" s="12"/>
      <c r="H45" s="12"/>
      <c r="I45" s="25">
        <f>C45*E45</f>
        <v>7931.875</v>
      </c>
      <c r="J45" s="12" t="s">
        <v>12</v>
      </c>
      <c r="K45" s="13"/>
    </row>
    <row r="46" spans="1:11" x14ac:dyDescent="0.25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1" x14ac:dyDescent="0.25">
      <c r="A47" s="9"/>
      <c r="B47" s="19" t="s">
        <v>16</v>
      </c>
      <c r="C47" s="2"/>
      <c r="D47" s="2"/>
      <c r="E47" s="2"/>
      <c r="F47" s="2"/>
      <c r="G47" s="2"/>
      <c r="H47" s="2"/>
      <c r="I47" s="20">
        <f>SUM(I43:I45)</f>
        <v>11156.875</v>
      </c>
      <c r="J47" s="3" t="s">
        <v>12</v>
      </c>
      <c r="K47" s="13"/>
    </row>
    <row r="48" spans="1:11" x14ac:dyDescent="0.25">
      <c r="A48" s="9"/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1:11" ht="18.75" x14ac:dyDescent="0.3">
      <c r="A49" s="9"/>
      <c r="B49" s="34" t="s">
        <v>17</v>
      </c>
      <c r="C49" s="2"/>
      <c r="D49" s="2"/>
      <c r="E49" s="2"/>
      <c r="F49" s="2"/>
      <c r="G49" s="38">
        <f>+H49/I37</f>
        <v>0.57624342442600229</v>
      </c>
      <c r="H49" s="43">
        <f>I37-I47</f>
        <v>15171.625</v>
      </c>
      <c r="I49" s="44"/>
      <c r="J49" s="35" t="s">
        <v>12</v>
      </c>
      <c r="K49" s="13"/>
    </row>
    <row r="50" spans="1:11" x14ac:dyDescent="0.25">
      <c r="A50" s="27"/>
      <c r="B50" s="22"/>
      <c r="C50" s="22"/>
      <c r="D50" s="22"/>
      <c r="E50" s="22"/>
      <c r="F50" s="22"/>
      <c r="G50" s="22"/>
      <c r="H50" s="22"/>
      <c r="I50" s="22"/>
      <c r="J50" s="22"/>
      <c r="K50" s="28"/>
    </row>
    <row r="51" spans="1:11" x14ac:dyDescent="0.25">
      <c r="E51" s="41"/>
    </row>
  </sheetData>
  <sheetProtection password="DE4E" sheet="1" objects="1" scenarios="1" selectLockedCells="1"/>
  <mergeCells count="3">
    <mergeCell ref="H49:I49"/>
    <mergeCell ref="B1:I1"/>
    <mergeCell ref="A3:K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Olie eller fjernvarme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Wolsgård</dc:creator>
  <cp:lastModifiedBy>Jesper Wolsgård</cp:lastModifiedBy>
  <cp:lastPrinted>2019-03-06T13:27:33Z</cp:lastPrinted>
  <dcterms:created xsi:type="dcterms:W3CDTF">2009-11-26T12:26:41Z</dcterms:created>
  <dcterms:modified xsi:type="dcterms:W3CDTF">2021-01-08T09:42:28Z</dcterms:modified>
</cp:coreProperties>
</file>